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ystemkft\Építészet\Apátfalva\II. ütem 20170928\Kész tervek+költségvetés\Fűves pálya kilakítás\Véglegesen kiadott anyag\"/>
    </mc:Choice>
  </mc:AlternateContent>
  <bookViews>
    <workbookView xWindow="0" yWindow="0" windowWidth="8865" windowHeight="11655"/>
  </bookViews>
  <sheets>
    <sheet name="Záradék" sheetId="20" r:id="rId1"/>
    <sheet name="Összesítő" sheetId="21" r:id="rId2"/>
    <sheet name="Center pálya" sheetId="23" r:id="rId3"/>
    <sheet name="Mobillelátó" sheetId="5" r:id="rId4"/>
    <sheet name="Kapu" sheetId="14" r:id="rId5"/>
    <sheet name="Kispad" sheetId="15" r:id="rId6"/>
    <sheet name="Labdafogó háló" sheetId="17" r:id="rId7"/>
    <sheet name="Világítás" sheetId="18" r:id="rId8"/>
    <sheet name="Korlát" sheetId="13" r:id="rId9"/>
    <sheet name="Kerítés" sheetId="19" r:id="rId10"/>
  </sheets>
  <definedNames>
    <definedName name="_xlnm.Print_Area" localSheetId="9">Kerítés!$A$1:$K$5</definedName>
    <definedName name="_xlnm.Print_Area" localSheetId="1">Összesítő!$A$1:$C$11</definedName>
  </definedNames>
  <calcPr calcId="152511"/>
</workbook>
</file>

<file path=xl/calcChain.xml><?xml version="1.0" encoding="utf-8"?>
<calcChain xmlns="http://schemas.openxmlformats.org/spreadsheetml/2006/main">
  <c r="H9" i="23" l="1"/>
  <c r="I9" i="23" s="1"/>
  <c r="C10" i="23"/>
  <c r="H19" i="23" l="1"/>
  <c r="G19" i="23"/>
  <c r="H18" i="23"/>
  <c r="G18" i="23"/>
  <c r="H17" i="23"/>
  <c r="G17" i="23"/>
  <c r="H16" i="23"/>
  <c r="G16" i="23"/>
  <c r="H15" i="23"/>
  <c r="G15" i="23"/>
  <c r="H14" i="23"/>
  <c r="G14" i="23"/>
  <c r="I14" i="23" s="1"/>
  <c r="K14" i="23" s="1"/>
  <c r="J14" i="23" s="1"/>
  <c r="H13" i="23"/>
  <c r="G13" i="23"/>
  <c r="H12" i="23"/>
  <c r="G12" i="23"/>
  <c r="H11" i="23"/>
  <c r="G11" i="23"/>
  <c r="H10" i="23"/>
  <c r="G10" i="23"/>
  <c r="K9" i="23"/>
  <c r="J9" i="23" s="1"/>
  <c r="H8" i="23"/>
  <c r="G8" i="23"/>
  <c r="H7" i="23"/>
  <c r="G7" i="23"/>
  <c r="H6" i="23"/>
  <c r="G6" i="23"/>
  <c r="H5" i="23"/>
  <c r="G5" i="23"/>
  <c r="H4" i="23"/>
  <c r="G4" i="23"/>
  <c r="H3" i="23"/>
  <c r="G3" i="23"/>
  <c r="I13" i="23" l="1"/>
  <c r="K13" i="23" s="1"/>
  <c r="J13" i="23" s="1"/>
  <c r="I19" i="23"/>
  <c r="K19" i="23" s="1"/>
  <c r="J19" i="23" s="1"/>
  <c r="I15" i="23"/>
  <c r="K15" i="23" s="1"/>
  <c r="J15" i="23" s="1"/>
  <c r="I16" i="23"/>
  <c r="K16" i="23" s="1"/>
  <c r="J16" i="23" s="1"/>
  <c r="I7" i="23"/>
  <c r="K7" i="23" s="1"/>
  <c r="J7" i="23" s="1"/>
  <c r="I18" i="23"/>
  <c r="K18" i="23" s="1"/>
  <c r="J18" i="23" s="1"/>
  <c r="I17" i="23"/>
  <c r="K17" i="23" s="1"/>
  <c r="J17" i="23" s="1"/>
  <c r="I11" i="23"/>
  <c r="K11" i="23" s="1"/>
  <c r="J11" i="23" s="1"/>
  <c r="I10" i="23"/>
  <c r="K10" i="23" s="1"/>
  <c r="J10" i="23" s="1"/>
  <c r="I8" i="23"/>
  <c r="K8" i="23" s="1"/>
  <c r="J8" i="23" s="1"/>
  <c r="I6" i="23"/>
  <c r="K6" i="23" s="1"/>
  <c r="J6" i="23" s="1"/>
  <c r="I5" i="23"/>
  <c r="K5" i="23" s="1"/>
  <c r="J5" i="23" s="1"/>
  <c r="I4" i="23"/>
  <c r="K4" i="23" s="1"/>
  <c r="J4" i="23" s="1"/>
  <c r="I12" i="23"/>
  <c r="K12" i="23" s="1"/>
  <c r="J12" i="23" s="1"/>
  <c r="G20" i="23"/>
  <c r="B3" i="21" s="1"/>
  <c r="H20" i="23"/>
  <c r="C3" i="21" s="1"/>
  <c r="I3" i="23"/>
  <c r="I20" i="23" l="1"/>
  <c r="K3" i="23"/>
  <c r="K20" i="23" l="1"/>
  <c r="J3" i="23"/>
  <c r="J20" i="23" s="1"/>
  <c r="H3" i="19" l="1"/>
  <c r="H5" i="19" s="1"/>
  <c r="C10" i="21" s="1"/>
  <c r="G3" i="19"/>
  <c r="G5" i="19" s="1"/>
  <c r="B10" i="21" s="1"/>
  <c r="H3" i="18"/>
  <c r="H5" i="18" s="1"/>
  <c r="C8" i="21" s="1"/>
  <c r="G3" i="18"/>
  <c r="G5" i="18" s="1"/>
  <c r="B8" i="21" s="1"/>
  <c r="H3" i="17"/>
  <c r="H5" i="17" s="1"/>
  <c r="C7" i="21" s="1"/>
  <c r="G3" i="17"/>
  <c r="G5" i="17" s="1"/>
  <c r="B7" i="21" s="1"/>
  <c r="H3" i="15"/>
  <c r="H5" i="15" s="1"/>
  <c r="C6" i="21" s="1"/>
  <c r="G3" i="15"/>
  <c r="G5" i="15" s="1"/>
  <c r="B6" i="21" s="1"/>
  <c r="H3" i="14"/>
  <c r="H5" i="14" s="1"/>
  <c r="C5" i="21" s="1"/>
  <c r="G3" i="14"/>
  <c r="G5" i="14" s="1"/>
  <c r="B5" i="21" s="1"/>
  <c r="H3" i="13"/>
  <c r="H5" i="13" s="1"/>
  <c r="C9" i="21" s="1"/>
  <c r="G3" i="13"/>
  <c r="G5" i="13" s="1"/>
  <c r="B9" i="21" s="1"/>
  <c r="I3" i="19" l="1"/>
  <c r="I5" i="19" s="1"/>
  <c r="I3" i="18"/>
  <c r="I3" i="17"/>
  <c r="I3" i="15"/>
  <c r="I3" i="14"/>
  <c r="I3" i="13"/>
  <c r="K3" i="19" l="1"/>
  <c r="K5" i="19" s="1"/>
  <c r="I5" i="18"/>
  <c r="K3" i="18"/>
  <c r="I5" i="17"/>
  <c r="K3" i="17"/>
  <c r="I5" i="15"/>
  <c r="K3" i="15"/>
  <c r="I5" i="14"/>
  <c r="K3" i="14"/>
  <c r="I5" i="13"/>
  <c r="K3" i="13"/>
  <c r="J3" i="19" l="1"/>
  <c r="J5" i="19" s="1"/>
  <c r="K5" i="18"/>
  <c r="J3" i="18"/>
  <c r="J5" i="18" s="1"/>
  <c r="K5" i="17"/>
  <c r="J3" i="17"/>
  <c r="J5" i="17" s="1"/>
  <c r="K5" i="15"/>
  <c r="J3" i="15"/>
  <c r="J5" i="15" s="1"/>
  <c r="K5" i="14"/>
  <c r="J3" i="14"/>
  <c r="J5" i="14" s="1"/>
  <c r="K5" i="13"/>
  <c r="J3" i="13"/>
  <c r="J5" i="13" s="1"/>
  <c r="H3" i="5" l="1"/>
  <c r="H5" i="5" s="1"/>
  <c r="C4" i="21" s="1"/>
  <c r="G3" i="5"/>
  <c r="I3" i="5" l="1"/>
  <c r="K3" i="5" s="1"/>
  <c r="G5" i="5"/>
  <c r="B4" i="21" s="1"/>
  <c r="I5" i="5" l="1"/>
  <c r="K5" i="5"/>
  <c r="J3" i="5"/>
  <c r="J5" i="5" s="1"/>
  <c r="C11" i="21"/>
  <c r="D27" i="20" s="1"/>
  <c r="B11" i="21" l="1"/>
  <c r="C27" i="20" s="1"/>
  <c r="C28" i="20" s="1"/>
  <c r="C29" i="20" s="1"/>
  <c r="C30" i="20" s="1"/>
</calcChain>
</file>

<file path=xl/sharedStrings.xml><?xml version="1.0" encoding="utf-8"?>
<sst xmlns="http://schemas.openxmlformats.org/spreadsheetml/2006/main" count="191" uniqueCount="96">
  <si>
    <t>Tétel szövege</t>
  </si>
  <si>
    <t>Mennyiség,           egység</t>
  </si>
  <si>
    <t>Anyag</t>
  </si>
  <si>
    <t>Díj</t>
  </si>
  <si>
    <t>Anyag összes</t>
  </si>
  <si>
    <t>Díj összes</t>
  </si>
  <si>
    <t>Nettó összes</t>
  </si>
  <si>
    <t>ÁFA (27%)</t>
  </si>
  <si>
    <t>Bruttó összes</t>
  </si>
  <si>
    <t>m2</t>
  </si>
  <si>
    <t>m3</t>
  </si>
  <si>
    <t>Finomtükörkészítés gépi erővel, kiegészítő kézi munkával lézer vezérlésű gréderrel</t>
  </si>
  <si>
    <t xml:space="preserve">Talajelőkészítés füvesítéshez </t>
  </si>
  <si>
    <t>Füvesítés sportgyep keverék felhasználásával</t>
  </si>
  <si>
    <t>Kiszállások, gépszállítások</t>
  </si>
  <si>
    <t>db.</t>
  </si>
  <si>
    <t>db</t>
  </si>
  <si>
    <t>klt</t>
  </si>
  <si>
    <t>Összesen(1. tétel)</t>
  </si>
  <si>
    <t>Megnevezés</t>
  </si>
  <si>
    <t>Labdarúgó kapu, nagypályás, alumínium, hordozható szabvány méretű 7,32x2,44m,
 gurítható 80kg ellensúllyal, szabványos hálóval</t>
  </si>
  <si>
    <t>Labdafogó háló 5 m magas hálórendszer, min. 4 mm vtg. tüzihorganyzott zártszelvény oszlopokkal,
alapvonal mögött lebetonozott pontalapokkal (beton anyagárral, díjjal, földmunkával együtt), UV álló műanyagból, 13x13 cm lyukosztású hálóval kompletten         
labdafogó merevítő oszlopokkal és tartozékokkal</t>
  </si>
  <si>
    <t>fm</t>
  </si>
  <si>
    <t>Kerítés építése
tüzihorganyzott GAL 5-ös táblás kerítés + 40X 60/2,0 oszloppal+GAL kengyellel</t>
  </si>
  <si>
    <t>m</t>
  </si>
  <si>
    <t>Mobillelátó</t>
  </si>
  <si>
    <t>Korlát</t>
  </si>
  <si>
    <t>Kapu</t>
  </si>
  <si>
    <t>Kispad</t>
  </si>
  <si>
    <t>Labdafogó háló</t>
  </si>
  <si>
    <t>Kerítés</t>
  </si>
  <si>
    <t>Korlát 1,2m magas Hosszvaratos horganyzott 2"-os acél cső D30 beton alap.</t>
  </si>
  <si>
    <t>Védő korlát</t>
  </si>
  <si>
    <t xml:space="preserve">                                       </t>
  </si>
  <si>
    <t>Tervezői komplett költségvetés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</si>
  <si>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</si>
  <si>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</si>
  <si>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</si>
  <si>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</si>
  <si>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</si>
  <si>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</si>
  <si>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</si>
  <si>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</si>
  <si>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</si>
  <si>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</si>
  <si>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</si>
  <si>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Összes</t>
  </si>
  <si>
    <t>Munkanem megnevezése</t>
  </si>
  <si>
    <t>Anyag összege</t>
  </si>
  <si>
    <t>Díj összege</t>
  </si>
  <si>
    <t>Összesen:</t>
  </si>
  <si>
    <t>Név: Apátfalva Sportpálya</t>
  </si>
  <si>
    <t>Sport pálya kialakítás</t>
  </si>
  <si>
    <t>Pályatest kialakítás</t>
  </si>
  <si>
    <t>Edzés szintű pályavilágítás kiépítése kompletten, 200 lux átlagos horizontális megvilágításérékhez szükséges darabszámú, teljesítményű fényvetővel, elektromos tervekkel, beüzemelve.  462 fm földkábel kialakítással együtt épülettől a pályavilágítás rácsatlakozásáig.</t>
  </si>
  <si>
    <t xml:space="preserve">Műszaki tartalom:
Ülőfelület: C2003, háttámlás műanyag kagylószék 
Járófelület:                   gyalult, felületkezelt fenyőfa, a szerkezethez rögzítve
Tartószerkezet:             tűzihorganyzott acél
Férőhely:  100 fő
A járófelületek és az ülőketartók gyalult, kezelt fa elemei közvetlenül az acél tartószerkezethez, csavarkötéssel vannak rögzítve.
A TOP-STAND® mobil lelátó TÜV és ÉME minősítéssel rendelkezik, kielégíti a    tömegrendezvények szervezésével kapcsolatos szigorított előírásokat.
</t>
  </si>
  <si>
    <t xml:space="preserve">Készítette: </t>
  </si>
  <si>
    <t>TOP Stand Mobillelátó 100 férőhely</t>
  </si>
  <si>
    <t>sorszám</t>
  </si>
  <si>
    <t>1.</t>
  </si>
  <si>
    <t>Totális gyomírtás 1 alkalommal (helyi kivitelezésben, 1 vagy 2 alkalommal)</t>
  </si>
  <si>
    <t>2.</t>
  </si>
  <si>
    <t>Meglévő gyomos-füves talaj feltörése tárcsázással, talajmarózással vagy kombinátorozással (helyi kivitelezésben)</t>
  </si>
  <si>
    <t>3.</t>
  </si>
  <si>
    <t>4.</t>
  </si>
  <si>
    <t>Elektromos betáplálás kialakítása</t>
  </si>
  <si>
    <t>5.</t>
  </si>
  <si>
    <t>6.</t>
  </si>
  <si>
    <t>Pályatükör tömörítése gépi erővel (helyi kivitelezésben)</t>
  </si>
  <si>
    <t>7.</t>
  </si>
  <si>
    <t>Öntözőrendszer alapcsövezése (ekkorra már a kútnak kész kell lennie)</t>
  </si>
  <si>
    <t>8.</t>
  </si>
  <si>
    <t>Homok terítése 5cm vastagságban (helyi kivitelezésben)</t>
  </si>
  <si>
    <t>9.</t>
  </si>
  <si>
    <t>Talajlazítás levegő beinjektálásával</t>
  </si>
  <si>
    <t>10.</t>
  </si>
  <si>
    <t>Homok bedolgozása kb 15cm mélységig két menetben talajelőkészítő géppel</t>
  </si>
  <si>
    <t>11.</t>
  </si>
  <si>
    <t>12.</t>
  </si>
  <si>
    <t xml:space="preserve">Alaptrágyák kijuttatása szerves eredetű, pellettált trágyaféleségekkel </t>
  </si>
  <si>
    <t>13.</t>
  </si>
  <si>
    <t>Öntözőrendszer kiépítése, kút és szivattyú nélkül</t>
  </si>
  <si>
    <t>14.</t>
  </si>
  <si>
    <t>15.</t>
  </si>
  <si>
    <t>16.</t>
  </si>
  <si>
    <t>Tápanyagutánpótlási program 2018 évre</t>
  </si>
  <si>
    <t>Összesen</t>
  </si>
  <si>
    <t xml:space="preserve">Meglévő kúthoz akna kiépítése, szivattyú telepítése </t>
  </si>
  <si>
    <t xml:space="preserve">Durva tereprendezés, profilozás és tükörkészítés gépi erővel, kiegészítő kézi munkával </t>
  </si>
  <si>
    <t>Költségkalkuláció Apátfalva, 105x68m játékterület (teljes  fűvesített terület 117x75m) méteres füves labdarúgó pályára</t>
  </si>
  <si>
    <t>Világítás (edzőpálya)</t>
  </si>
  <si>
    <t>Világítás (meglvő edzőpályára)</t>
  </si>
  <si>
    <t>Edzőpálya világítás</t>
  </si>
  <si>
    <t>17.</t>
  </si>
  <si>
    <t>Cserepad 7 m hosszúságú, fedett kispad kialakítása, acél vázszerkezettel,
alapozással, műanyag ülésekkel, plexi fedéssel,</t>
  </si>
  <si>
    <t xml:space="preserve">Készült: 2017.08.21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</si>
</sst>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Ft&quot;_-;\-* #,##0.00\ &quot;Ft&quot;_-;_-* &quot;-&quot;??\ &quot;Ft&quot;_-;_-@_-"/>
    <numFmt numFmtId="164" formatCode="#,##0\ &quot;Ft&quot;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charset val="238"/>
    </font>
    <font>
      <b/>
      <i/>
      <u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FF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3" fillId="0" borderId="0" xfId="1" applyFont="1" applyBorder="1" applyAlignment="1">
      <alignment horizontal="justify" vertical="center" wrapText="1"/>
    </xf>
    <xf numFmtId="3" fontId="3" fillId="0" borderId="0" xfId="1" applyNumberFormat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0" xfId="2" applyNumberFormat="1" applyFont="1" applyAlignment="1">
      <alignment horizontal="right" vertical="center"/>
    </xf>
    <xf numFmtId="0" fontId="3" fillId="0" borderId="0" xfId="1" applyFont="1" applyBorder="1" applyAlignment="1">
      <alignment horizontal="justify" vertical="center"/>
    </xf>
    <xf numFmtId="164" fontId="3" fillId="0" borderId="0" xfId="2" applyNumberFormat="1" applyFont="1" applyBorder="1" applyAlignment="1">
      <alignment horizontal="right" vertical="center"/>
    </xf>
    <xf numFmtId="0" fontId="3" fillId="0" borderId="0" xfId="1" applyFont="1" applyAlignment="1">
      <alignment horizontal="justify" vertical="center" wrapText="1"/>
    </xf>
    <xf numFmtId="0" fontId="0" fillId="0" borderId="2" xfId="0" applyBorder="1" applyAlignment="1">
      <alignment wrapText="1"/>
    </xf>
    <xf numFmtId="3" fontId="3" fillId="0" borderId="2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2" xfId="2" applyNumberFormat="1" applyFont="1" applyBorder="1" applyAlignment="1">
      <alignment horizontal="right" vertical="center"/>
    </xf>
    <xf numFmtId="0" fontId="2" fillId="0" borderId="0" xfId="1" applyFont="1" applyFill="1" applyAlignment="1">
      <alignment horizontal="justify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2" applyNumberFormat="1" applyFont="1" applyFill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0" fontId="0" fillId="0" borderId="2" xfId="0" applyBorder="1"/>
    <xf numFmtId="0" fontId="0" fillId="2" borderId="1" xfId="0" applyFill="1" applyBorder="1"/>
    <xf numFmtId="0" fontId="2" fillId="2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2" xfId="0" applyNumberFormat="1" applyBorder="1"/>
    <xf numFmtId="3" fontId="3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164" fontId="6" fillId="0" borderId="0" xfId="0" applyNumberFormat="1" applyFont="1" applyAlignment="1">
      <alignment vertical="top"/>
    </xf>
    <xf numFmtId="0" fontId="6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horizontal="right" vertical="top"/>
    </xf>
    <xf numFmtId="164" fontId="6" fillId="0" borderId="2" xfId="0" applyNumberFormat="1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1" fillId="0" borderId="0" xfId="1"/>
    <xf numFmtId="0" fontId="2" fillId="3" borderId="1" xfId="1" applyFont="1" applyFill="1" applyBorder="1" applyAlignment="1">
      <alignment horizontal="center" vertical="center" textRotation="90" shrinkToFit="1"/>
    </xf>
    <xf numFmtId="0" fontId="2" fillId="3" borderId="1" xfId="1" applyFont="1" applyFill="1" applyBorder="1" applyAlignment="1">
      <alignment horizontal="center" vertical="center"/>
    </xf>
    <xf numFmtId="2" fontId="2" fillId="3" borderId="1" xfId="1" applyNumberFormat="1" applyFont="1" applyFill="1" applyBorder="1" applyAlignment="1">
      <alignment horizontal="center" vertical="center" wrapText="1"/>
    </xf>
    <xf numFmtId="2" fontId="2" fillId="3" borderId="1" xfId="2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0" fillId="0" borderId="0" xfId="1" applyFont="1" applyAlignment="1">
      <alignment horizontal="center" vertical="center"/>
    </xf>
    <xf numFmtId="164" fontId="3" fillId="0" borderId="0" xfId="9" applyNumberFormat="1" applyFont="1" applyAlignment="1">
      <alignment horizontal="right" vertical="center"/>
    </xf>
    <xf numFmtId="164" fontId="3" fillId="0" borderId="0" xfId="2" applyNumberFormat="1" applyFont="1" applyFill="1" applyAlignment="1">
      <alignment horizontal="right" vertical="center"/>
    </xf>
    <xf numFmtId="164" fontId="9" fillId="0" borderId="0" xfId="0" applyNumberFormat="1" applyFont="1"/>
    <xf numFmtId="0" fontId="6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 wrapText="1"/>
    </xf>
    <xf numFmtId="0" fontId="8" fillId="0" borderId="0" xfId="1" applyFont="1" applyAlignment="1">
      <alignment horizontal="center"/>
    </xf>
    <xf numFmtId="0" fontId="8" fillId="0" borderId="0" xfId="1" applyFont="1" applyAlignment="1"/>
    <xf numFmtId="2" fontId="2" fillId="3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11">
    <cellStyle name="Normál" xfId="0" builtinId="0"/>
    <cellStyle name="Normál 2" xfId="3"/>
    <cellStyle name="Normál 2 2" xfId="1"/>
    <cellStyle name="Normál 2 2 2" xfId="10"/>
    <cellStyle name="Normál 3" xfId="4"/>
    <cellStyle name="Pénznem 2 2" xfId="2"/>
    <cellStyle name="Pénznem 2 2 3" xfId="9"/>
    <cellStyle name="Standard_FO_CABLE99" xfId="5"/>
    <cellStyle name="Százalék 2" xfId="6"/>
    <cellStyle name="Währung [0]_FO_CABLE99" xfId="7"/>
    <cellStyle name="Währung_FO_CABLE9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view="pageBreakPreview" zoomScaleNormal="100" zoomScaleSheetLayoutView="100" workbookViewId="0">
      <selection activeCell="C9" sqref="C9"/>
    </sheetView>
  </sheetViews>
  <sheetFormatPr defaultRowHeight="15.75" x14ac:dyDescent="0.25"/>
  <cols>
    <col min="1" max="1" width="36.42578125" style="31" customWidth="1"/>
    <col min="2" max="2" width="10.7109375" style="31" customWidth="1"/>
    <col min="3" max="4" width="15.7109375" style="33" customWidth="1"/>
    <col min="5" max="16384" width="9.140625" style="31"/>
  </cols>
  <sheetData>
    <row r="1" spans="1:4" s="30" customFormat="1" x14ac:dyDescent="0.25">
      <c r="A1" s="56"/>
      <c r="B1" s="57"/>
      <c r="C1" s="57"/>
      <c r="D1" s="57"/>
    </row>
    <row r="2" spans="1:4" s="30" customFormat="1" x14ac:dyDescent="0.25">
      <c r="A2" s="56"/>
      <c r="B2" s="57"/>
      <c r="C2" s="57"/>
      <c r="D2" s="57"/>
    </row>
    <row r="3" spans="1:4" s="30" customFormat="1" x14ac:dyDescent="0.25">
      <c r="A3" s="56"/>
      <c r="B3" s="57"/>
      <c r="C3" s="57"/>
      <c r="D3" s="57"/>
    </row>
    <row r="4" spans="1:4" x14ac:dyDescent="0.25">
      <c r="A4" s="58"/>
      <c r="B4" s="57"/>
      <c r="C4" s="57"/>
      <c r="D4" s="57"/>
    </row>
    <row r="5" spans="1:4" x14ac:dyDescent="0.25">
      <c r="A5" s="58"/>
      <c r="B5" s="57"/>
      <c r="C5" s="57"/>
      <c r="D5" s="57"/>
    </row>
    <row r="6" spans="1:4" s="32" customFormat="1" x14ac:dyDescent="0.25">
      <c r="A6" s="54" t="s">
        <v>51</v>
      </c>
      <c r="B6" s="55"/>
      <c r="C6" s="55"/>
      <c r="D6" s="55"/>
    </row>
    <row r="7" spans="1:4" x14ac:dyDescent="0.25">
      <c r="A7" s="58"/>
      <c r="B7" s="57"/>
      <c r="C7" s="57"/>
      <c r="D7" s="57"/>
    </row>
    <row r="8" spans="1:4" x14ac:dyDescent="0.25">
      <c r="A8" s="58"/>
      <c r="B8" s="57"/>
      <c r="C8" s="57"/>
      <c r="D8" s="57"/>
    </row>
    <row r="9" spans="1:4" x14ac:dyDescent="0.25">
      <c r="C9" s="33" t="s">
        <v>33</v>
      </c>
    </row>
    <row r="10" spans="1:4" x14ac:dyDescent="0.25">
      <c r="A10" s="31" t="s">
        <v>33</v>
      </c>
      <c r="C10" s="33" t="s">
        <v>33</v>
      </c>
    </row>
    <row r="13" spans="1:4" x14ac:dyDescent="0.25">
      <c r="A13" s="61" t="s">
        <v>34</v>
      </c>
      <c r="B13" s="61"/>
      <c r="C13" s="61"/>
      <c r="D13" s="61"/>
    </row>
    <row r="14" spans="1:4" x14ac:dyDescent="0.25">
      <c r="A14" s="31" t="s">
        <v>33</v>
      </c>
    </row>
    <row r="15" spans="1:4" x14ac:dyDescent="0.25">
      <c r="A15" s="31" t="s">
        <v>35</v>
      </c>
    </row>
    <row r="16" spans="1:4" x14ac:dyDescent="0.25">
      <c r="A16" s="31" t="s">
        <v>52</v>
      </c>
    </row>
    <row r="18" spans="1:4" x14ac:dyDescent="0.25">
      <c r="A18" s="31" t="s">
        <v>36</v>
      </c>
    </row>
    <row r="19" spans="1:4" x14ac:dyDescent="0.25">
      <c r="A19" s="31" t="s">
        <v>95</v>
      </c>
    </row>
    <row r="21" spans="1:4" x14ac:dyDescent="0.25">
      <c r="A21" s="31" t="s">
        <v>56</v>
      </c>
    </row>
    <row r="22" spans="1:4" x14ac:dyDescent="0.25">
      <c r="A22" s="31" t="s">
        <v>36</v>
      </c>
    </row>
    <row r="24" spans="1:4" x14ac:dyDescent="0.25">
      <c r="A24" s="61" t="s">
        <v>37</v>
      </c>
      <c r="B24" s="62"/>
      <c r="C24" s="62"/>
      <c r="D24" s="62"/>
    </row>
    <row r="25" spans="1:4" x14ac:dyDescent="0.25">
      <c r="A25" s="34" t="s">
        <v>19</v>
      </c>
      <c r="B25" s="34"/>
      <c r="C25" s="35" t="s">
        <v>38</v>
      </c>
      <c r="D25" s="35" t="s">
        <v>39</v>
      </c>
    </row>
    <row r="26" spans="1:4" x14ac:dyDescent="0.25">
      <c r="A26" s="34" t="s">
        <v>40</v>
      </c>
      <c r="B26" s="34"/>
      <c r="C26" s="36"/>
      <c r="D26" s="36"/>
    </row>
    <row r="27" spans="1:4" x14ac:dyDescent="0.25">
      <c r="A27" s="34" t="s">
        <v>41</v>
      </c>
      <c r="B27" s="34"/>
      <c r="C27" s="36">
        <f>Összesítő!B11</f>
        <v>0</v>
      </c>
      <c r="D27" s="36">
        <f>Összesítő!C11</f>
        <v>0</v>
      </c>
    </row>
    <row r="28" spans="1:4" x14ac:dyDescent="0.25">
      <c r="A28" s="31" t="s">
        <v>42</v>
      </c>
      <c r="C28" s="63">
        <f>C27+D27</f>
        <v>0</v>
      </c>
      <c r="D28" s="63"/>
    </row>
    <row r="29" spans="1:4" x14ac:dyDescent="0.25">
      <c r="A29" s="34" t="s">
        <v>43</v>
      </c>
      <c r="B29" s="37">
        <v>0.27</v>
      </c>
      <c r="C29" s="64">
        <f>C28*0.27</f>
        <v>0</v>
      </c>
      <c r="D29" s="64"/>
    </row>
    <row r="30" spans="1:4" x14ac:dyDescent="0.25">
      <c r="A30" s="34" t="s">
        <v>44</v>
      </c>
      <c r="B30" s="34"/>
      <c r="C30" s="59">
        <f>SUM(C28:D29)</f>
        <v>0</v>
      </c>
      <c r="D30" s="59"/>
    </row>
    <row r="34" spans="1:3" x14ac:dyDescent="0.25">
      <c r="B34" s="60" t="s">
        <v>45</v>
      </c>
      <c r="C34" s="60"/>
    </row>
    <row r="36" spans="1:3" x14ac:dyDescent="0.25">
      <c r="A36" s="38"/>
    </row>
    <row r="37" spans="1:3" x14ac:dyDescent="0.25">
      <c r="A37" s="38"/>
    </row>
    <row r="38" spans="1:3" x14ac:dyDescent="0.25">
      <c r="A38" s="38"/>
    </row>
  </sheetData>
  <mergeCells count="14">
    <mergeCell ref="C30:D30"/>
    <mergeCell ref="B34:C34"/>
    <mergeCell ref="A7:D7"/>
    <mergeCell ref="A8:D8"/>
    <mergeCell ref="A13:D13"/>
    <mergeCell ref="A24:D24"/>
    <mergeCell ref="C28:D28"/>
    <mergeCell ref="C29:D29"/>
    <mergeCell ref="A6:D6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firstPageNumber="4294963191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60" zoomScaleNormal="100" workbookViewId="0">
      <selection activeCell="A2" sqref="A2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2" bestFit="1" customWidth="1"/>
    <col min="6" max="6" width="10.710937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30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9" t="s">
        <v>2</v>
      </c>
      <c r="F2" s="29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A3">
        <v>1</v>
      </c>
      <c r="B3" t="s">
        <v>30</v>
      </c>
      <c r="C3" s="22">
        <v>556</v>
      </c>
      <c r="D3" s="22" t="s">
        <v>24</v>
      </c>
      <c r="E3" s="24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46.5" customHeight="1" x14ac:dyDescent="0.25">
      <c r="A4" s="17"/>
      <c r="B4" s="8" t="s">
        <v>23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/>
      <c r="C5" s="13"/>
      <c r="D5" s="14"/>
      <c r="E5" s="15"/>
      <c r="F5" s="15"/>
      <c r="G5" s="16">
        <f>SUM(G3:G4)</f>
        <v>0</v>
      </c>
      <c r="H5" s="16">
        <f>SUM(H3:H4)</f>
        <v>0</v>
      </c>
      <c r="I5" s="16">
        <f>SUM(I3:I4)</f>
        <v>0</v>
      </c>
      <c r="J5" s="16">
        <f>SUM(J3:J4)</f>
        <v>0</v>
      </c>
      <c r="K5" s="16">
        <f>SUM(K3:K4)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="60" zoomScaleNormal="100" workbookViewId="0">
      <selection activeCell="A9" sqref="A9"/>
    </sheetView>
  </sheetViews>
  <sheetFormatPr defaultRowHeight="15.75" x14ac:dyDescent="0.25"/>
  <cols>
    <col min="1" max="1" width="36.42578125" style="39" customWidth="1"/>
    <col min="2" max="3" width="20.7109375" style="42" customWidth="1"/>
    <col min="4" max="16384" width="9.140625" style="39"/>
  </cols>
  <sheetData>
    <row r="1" spans="1:3" x14ac:dyDescent="0.25">
      <c r="A1" s="65" t="s">
        <v>46</v>
      </c>
      <c r="B1" s="65"/>
      <c r="C1" s="65"/>
    </row>
    <row r="2" spans="1:3" s="40" customFormat="1" x14ac:dyDescent="0.25">
      <c r="A2" s="40" t="s">
        <v>47</v>
      </c>
      <c r="B2" s="41" t="s">
        <v>48</v>
      </c>
      <c r="C2" s="41" t="s">
        <v>49</v>
      </c>
    </row>
    <row r="3" spans="1:3" x14ac:dyDescent="0.25">
      <c r="A3" s="39" t="s">
        <v>53</v>
      </c>
      <c r="B3" s="42">
        <f>'Center pálya'!G20</f>
        <v>0</v>
      </c>
      <c r="C3" s="42">
        <f>'Center pálya'!H20</f>
        <v>0</v>
      </c>
    </row>
    <row r="4" spans="1:3" ht="18" customHeight="1" x14ac:dyDescent="0.25">
      <c r="A4" s="39" t="s">
        <v>25</v>
      </c>
      <c r="B4" s="42">
        <f>Mobillelátó!G5</f>
        <v>0</v>
      </c>
      <c r="C4" s="42">
        <f>Mobillelátó!H5</f>
        <v>0</v>
      </c>
    </row>
    <row r="5" spans="1:3" x14ac:dyDescent="0.25">
      <c r="A5" s="39" t="s">
        <v>27</v>
      </c>
      <c r="B5" s="42">
        <f>Kapu!G5</f>
        <v>0</v>
      </c>
      <c r="C5" s="42">
        <f>Kapu!H5</f>
        <v>0</v>
      </c>
    </row>
    <row r="6" spans="1:3" ht="18" customHeight="1" x14ac:dyDescent="0.25">
      <c r="A6" s="39" t="s">
        <v>28</v>
      </c>
      <c r="B6" s="42">
        <f>Kispad!G5</f>
        <v>0</v>
      </c>
      <c r="C6" s="42">
        <f>Kispad!H5</f>
        <v>0</v>
      </c>
    </row>
    <row r="7" spans="1:3" ht="18" customHeight="1" x14ac:dyDescent="0.25">
      <c r="A7" s="39" t="s">
        <v>29</v>
      </c>
      <c r="B7" s="42">
        <f>'Labdafogó háló'!G5</f>
        <v>0</v>
      </c>
      <c r="C7" s="42">
        <f>'Labdafogó háló'!H5</f>
        <v>0</v>
      </c>
    </row>
    <row r="8" spans="1:3" ht="18" customHeight="1" x14ac:dyDescent="0.25">
      <c r="A8" s="39" t="s">
        <v>90</v>
      </c>
      <c r="B8" s="42">
        <f>Világítás!G5</f>
        <v>0</v>
      </c>
      <c r="C8" s="42">
        <f>Világítás!H5</f>
        <v>0</v>
      </c>
    </row>
    <row r="9" spans="1:3" ht="18" customHeight="1" x14ac:dyDescent="0.25">
      <c r="A9" s="39" t="s">
        <v>26</v>
      </c>
      <c r="B9" s="42">
        <f>Korlát!G5</f>
        <v>0</v>
      </c>
      <c r="C9" s="42">
        <f>Korlát!H5</f>
        <v>0</v>
      </c>
    </row>
    <row r="10" spans="1:3" ht="18" customHeight="1" x14ac:dyDescent="0.25">
      <c r="A10" s="39" t="s">
        <v>30</v>
      </c>
      <c r="B10" s="42">
        <f>Kerítés!G5</f>
        <v>0</v>
      </c>
      <c r="C10" s="42">
        <f>Kerítés!H5</f>
        <v>0</v>
      </c>
    </row>
    <row r="11" spans="1:3" s="40" customFormat="1" x14ac:dyDescent="0.25">
      <c r="A11" s="40" t="s">
        <v>50</v>
      </c>
      <c r="B11" s="43">
        <f>SUM(B3:B10)</f>
        <v>0</v>
      </c>
      <c r="C11" s="43">
        <f>SUM(C3:C10)</f>
        <v>0</v>
      </c>
    </row>
  </sheetData>
  <mergeCells count="1">
    <mergeCell ref="A1:C1"/>
  </mergeCells>
  <pageMargins left="1" right="1" top="1" bottom="1" header="0.41666666666666669" footer="0.41666666666666669"/>
  <pageSetup paperSize="9" firstPageNumber="4294963191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opLeftCell="A4" workbookViewId="0">
      <selection activeCell="B20" sqref="B20"/>
    </sheetView>
  </sheetViews>
  <sheetFormatPr defaultRowHeight="15" x14ac:dyDescent="0.25"/>
  <cols>
    <col min="2" max="2" width="39.28515625" customWidth="1"/>
    <col min="5" max="5" width="13.42578125" customWidth="1"/>
    <col min="6" max="6" width="11.28515625" customWidth="1"/>
    <col min="7" max="7" width="12.7109375" customWidth="1"/>
    <col min="8" max="8" width="13.85546875" customWidth="1"/>
    <col min="9" max="9" width="13.28515625" customWidth="1"/>
    <col min="10" max="10" width="12.42578125" customWidth="1"/>
    <col min="11" max="11" width="12.7109375" customWidth="1"/>
  </cols>
  <sheetData>
    <row r="1" spans="1:11" ht="15.75" x14ac:dyDescent="0.25">
      <c r="A1" s="66" t="s">
        <v>89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42.75" x14ac:dyDescent="0.25">
      <c r="A2" s="45" t="s">
        <v>58</v>
      </c>
      <c r="B2" s="46" t="s">
        <v>0</v>
      </c>
      <c r="C2" s="68" t="s">
        <v>1</v>
      </c>
      <c r="D2" s="68"/>
      <c r="E2" s="47" t="s">
        <v>2</v>
      </c>
      <c r="F2" s="47" t="s">
        <v>3</v>
      </c>
      <c r="G2" s="48" t="s">
        <v>4</v>
      </c>
      <c r="H2" s="48" t="s">
        <v>5</v>
      </c>
      <c r="I2" s="48" t="s">
        <v>6</v>
      </c>
      <c r="J2" s="48" t="s">
        <v>7</v>
      </c>
      <c r="K2" s="48" t="s">
        <v>8</v>
      </c>
    </row>
    <row r="3" spans="1:11" ht="45" customHeight="1" x14ac:dyDescent="0.25">
      <c r="A3" s="49" t="s">
        <v>59</v>
      </c>
      <c r="B3" s="1" t="s">
        <v>60</v>
      </c>
      <c r="C3" s="2">
        <v>8775</v>
      </c>
      <c r="D3" s="2" t="s">
        <v>9</v>
      </c>
      <c r="E3" s="3"/>
      <c r="F3" s="3"/>
      <c r="G3" s="4">
        <f t="shared" ref="G3:G7" si="0">C3*E3</f>
        <v>0</v>
      </c>
      <c r="H3" s="4">
        <f t="shared" ref="H3:H7" si="1">C3*F3</f>
        <v>0</v>
      </c>
      <c r="I3" s="4">
        <f t="shared" ref="I3:I7" si="2">G3+H3</f>
        <v>0</v>
      </c>
      <c r="J3" s="4">
        <f t="shared" ref="J3:J19" si="3">K3-I3</f>
        <v>0</v>
      </c>
      <c r="K3" s="4">
        <f t="shared" ref="K3:K6" si="4">I3*1.27</f>
        <v>0</v>
      </c>
    </row>
    <row r="4" spans="1:11" ht="45" customHeight="1" x14ac:dyDescent="0.25">
      <c r="A4" s="49" t="s">
        <v>61</v>
      </c>
      <c r="B4" s="1" t="s">
        <v>62</v>
      </c>
      <c r="C4" s="2">
        <v>8775</v>
      </c>
      <c r="D4" s="2" t="s">
        <v>9</v>
      </c>
      <c r="E4" s="3"/>
      <c r="F4" s="3"/>
      <c r="G4" s="4">
        <f t="shared" si="0"/>
        <v>0</v>
      </c>
      <c r="H4" s="4">
        <f t="shared" si="1"/>
        <v>0</v>
      </c>
      <c r="I4" s="4">
        <f t="shared" si="2"/>
        <v>0</v>
      </c>
      <c r="J4" s="4">
        <f t="shared" si="3"/>
        <v>0</v>
      </c>
      <c r="K4" s="4">
        <f t="shared" si="4"/>
        <v>0</v>
      </c>
    </row>
    <row r="5" spans="1:11" ht="34.5" customHeight="1" x14ac:dyDescent="0.25">
      <c r="A5" s="49" t="s">
        <v>63</v>
      </c>
      <c r="B5" s="1" t="s">
        <v>87</v>
      </c>
      <c r="C5" s="2">
        <v>1</v>
      </c>
      <c r="D5" s="2" t="s">
        <v>17</v>
      </c>
      <c r="E5" s="3"/>
      <c r="F5" s="3"/>
      <c r="G5" s="4">
        <f t="shared" si="0"/>
        <v>0</v>
      </c>
      <c r="H5" s="4">
        <f t="shared" si="1"/>
        <v>0</v>
      </c>
      <c r="I5" s="4">
        <f t="shared" si="2"/>
        <v>0</v>
      </c>
      <c r="J5" s="4">
        <f t="shared" si="3"/>
        <v>0</v>
      </c>
      <c r="K5" s="4">
        <f t="shared" si="4"/>
        <v>0</v>
      </c>
    </row>
    <row r="6" spans="1:11" ht="15" customHeight="1" x14ac:dyDescent="0.25">
      <c r="A6" s="49" t="s">
        <v>64</v>
      </c>
      <c r="B6" s="1" t="s">
        <v>65</v>
      </c>
      <c r="C6" s="2">
        <v>1</v>
      </c>
      <c r="D6" s="2" t="s">
        <v>17</v>
      </c>
      <c r="E6" s="3"/>
      <c r="F6" s="3"/>
      <c r="G6" s="4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  <c r="K6" s="4">
        <f t="shared" si="4"/>
        <v>0</v>
      </c>
    </row>
    <row r="7" spans="1:11" ht="45" customHeight="1" x14ac:dyDescent="0.25">
      <c r="A7" s="49" t="s">
        <v>66</v>
      </c>
      <c r="B7" s="5" t="s">
        <v>88</v>
      </c>
      <c r="C7" s="2">
        <v>8775</v>
      </c>
      <c r="D7" s="2" t="s">
        <v>9</v>
      </c>
      <c r="E7" s="3"/>
      <c r="F7" s="3"/>
      <c r="G7" s="4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  <c r="K7" s="4">
        <f>I7*1.27</f>
        <v>0</v>
      </c>
    </row>
    <row r="8" spans="1:11" ht="28.5" customHeight="1" x14ac:dyDescent="0.25">
      <c r="A8" s="50" t="s">
        <v>67</v>
      </c>
      <c r="B8" s="1" t="s">
        <v>68</v>
      </c>
      <c r="C8" s="2">
        <v>8775</v>
      </c>
      <c r="D8" s="2" t="s">
        <v>9</v>
      </c>
      <c r="E8" s="6"/>
      <c r="F8" s="6"/>
      <c r="G8" s="4">
        <f>C8*E8</f>
        <v>0</v>
      </c>
      <c r="H8" s="4">
        <f>C8*F8</f>
        <v>0</v>
      </c>
      <c r="I8" s="4">
        <f>G8+H8</f>
        <v>0</v>
      </c>
      <c r="J8" s="4">
        <f t="shared" si="3"/>
        <v>0</v>
      </c>
      <c r="K8" s="4">
        <f>I8*1.27</f>
        <v>0</v>
      </c>
    </row>
    <row r="9" spans="1:11" ht="30.75" customHeight="1" x14ac:dyDescent="0.25">
      <c r="A9" s="49" t="s">
        <v>69</v>
      </c>
      <c r="B9" s="1" t="s">
        <v>70</v>
      </c>
      <c r="C9" s="2">
        <v>1</v>
      </c>
      <c r="D9" s="2" t="s">
        <v>17</v>
      </c>
      <c r="E9" s="6"/>
      <c r="F9" s="6"/>
      <c r="G9" s="4"/>
      <c r="H9" s="4">
        <f>C9*F9</f>
        <v>0</v>
      </c>
      <c r="I9" s="4">
        <f>G9+H9</f>
        <v>0</v>
      </c>
      <c r="J9" s="4">
        <f t="shared" si="3"/>
        <v>0</v>
      </c>
      <c r="K9" s="4">
        <f>I9*1.27</f>
        <v>0</v>
      </c>
    </row>
    <row r="10" spans="1:11" ht="30.75" customHeight="1" x14ac:dyDescent="0.25">
      <c r="A10" s="49" t="s">
        <v>71</v>
      </c>
      <c r="B10" s="1" t="s">
        <v>72</v>
      </c>
      <c r="C10" s="2">
        <f>C8*0.05</f>
        <v>438.75</v>
      </c>
      <c r="D10" s="2" t="s">
        <v>10</v>
      </c>
      <c r="E10" s="6"/>
      <c r="F10" s="6"/>
      <c r="G10" s="4">
        <f>C10*E10</f>
        <v>0</v>
      </c>
      <c r="H10" s="4">
        <f>C10*F10</f>
        <v>0</v>
      </c>
      <c r="I10" s="4">
        <f>G10+H10</f>
        <v>0</v>
      </c>
      <c r="J10" s="4">
        <f t="shared" si="3"/>
        <v>0</v>
      </c>
      <c r="K10" s="4">
        <f>I10*1.27</f>
        <v>0</v>
      </c>
    </row>
    <row r="11" spans="1:11" ht="16.5" customHeight="1" x14ac:dyDescent="0.25">
      <c r="A11" s="49" t="s">
        <v>73</v>
      </c>
      <c r="B11" s="1" t="s">
        <v>74</v>
      </c>
      <c r="C11" s="2">
        <v>8775</v>
      </c>
      <c r="D11" s="2" t="s">
        <v>9</v>
      </c>
      <c r="E11" s="6"/>
      <c r="F11" s="6"/>
      <c r="G11" s="4">
        <f>C11*E11</f>
        <v>0</v>
      </c>
      <c r="H11" s="4">
        <f>C11*F11</f>
        <v>0</v>
      </c>
      <c r="I11" s="4">
        <f>G11+H11</f>
        <v>0</v>
      </c>
      <c r="J11" s="4">
        <f t="shared" si="3"/>
        <v>0</v>
      </c>
      <c r="K11" s="4">
        <f>I11*1.27</f>
        <v>0</v>
      </c>
    </row>
    <row r="12" spans="1:11" ht="33" customHeight="1" x14ac:dyDescent="0.25">
      <c r="A12" s="50" t="s">
        <v>75</v>
      </c>
      <c r="B12" s="5" t="s">
        <v>76</v>
      </c>
      <c r="C12" s="2">
        <v>8775</v>
      </c>
      <c r="D12" s="2" t="s">
        <v>9</v>
      </c>
      <c r="E12" s="3"/>
      <c r="F12" s="3"/>
      <c r="G12" s="4">
        <f t="shared" ref="G12" si="5">C12*E12</f>
        <v>0</v>
      </c>
      <c r="H12" s="4">
        <f t="shared" ref="H12" si="6">C12*F12</f>
        <v>0</v>
      </c>
      <c r="I12" s="4">
        <f t="shared" ref="I12" si="7">G12+H12</f>
        <v>0</v>
      </c>
      <c r="J12" s="4">
        <f t="shared" si="3"/>
        <v>0</v>
      </c>
      <c r="K12" s="4">
        <f t="shared" ref="K12" si="8">I12*1.27</f>
        <v>0</v>
      </c>
    </row>
    <row r="13" spans="1:11" ht="29.25" customHeight="1" x14ac:dyDescent="0.25">
      <c r="A13" s="50" t="s">
        <v>77</v>
      </c>
      <c r="B13" s="5" t="s">
        <v>11</v>
      </c>
      <c r="C13" s="2">
        <v>8775</v>
      </c>
      <c r="D13" s="2" t="s">
        <v>9</v>
      </c>
      <c r="E13" s="3"/>
      <c r="F13" s="3"/>
      <c r="G13" s="4">
        <f>C13*E13</f>
        <v>0</v>
      </c>
      <c r="H13" s="4">
        <f>C13*F13</f>
        <v>0</v>
      </c>
      <c r="I13" s="4">
        <f>G13+H13</f>
        <v>0</v>
      </c>
      <c r="J13" s="4">
        <f t="shared" si="3"/>
        <v>0</v>
      </c>
      <c r="K13" s="4">
        <f>I13*1.27</f>
        <v>0</v>
      </c>
    </row>
    <row r="14" spans="1:11" ht="28.5" customHeight="1" x14ac:dyDescent="0.25">
      <c r="A14" s="50" t="s">
        <v>78</v>
      </c>
      <c r="B14" s="5" t="s">
        <v>79</v>
      </c>
      <c r="C14" s="2">
        <v>8775</v>
      </c>
      <c r="D14" s="2" t="s">
        <v>9</v>
      </c>
      <c r="E14" s="3"/>
      <c r="F14" s="51"/>
      <c r="G14" s="51">
        <f t="shared" ref="G14:G19" si="9">C14*E14</f>
        <v>0</v>
      </c>
      <c r="H14" s="4">
        <f t="shared" ref="H14:H19" si="10">C14*F14</f>
        <v>0</v>
      </c>
      <c r="I14" s="4">
        <f t="shared" ref="I14" si="11">G14+H14</f>
        <v>0</v>
      </c>
      <c r="J14" s="4">
        <f t="shared" si="3"/>
        <v>0</v>
      </c>
      <c r="K14" s="4">
        <f t="shared" ref="K14" si="12">I14*1.27</f>
        <v>0</v>
      </c>
    </row>
    <row r="15" spans="1:11" ht="15.75" customHeight="1" x14ac:dyDescent="0.25">
      <c r="A15" s="50" t="s">
        <v>80</v>
      </c>
      <c r="B15" s="5" t="s">
        <v>81</v>
      </c>
      <c r="C15" s="2">
        <v>1</v>
      </c>
      <c r="D15" s="2" t="s">
        <v>16</v>
      </c>
      <c r="E15" s="52"/>
      <c r="F15" s="52"/>
      <c r="G15" s="51">
        <f t="shared" si="9"/>
        <v>0</v>
      </c>
      <c r="H15" s="4">
        <f t="shared" si="10"/>
        <v>0</v>
      </c>
      <c r="I15" s="4">
        <f>G15+H15</f>
        <v>0</v>
      </c>
      <c r="J15" s="4">
        <f t="shared" si="3"/>
        <v>0</v>
      </c>
      <c r="K15" s="4">
        <f>I15*1.27</f>
        <v>0</v>
      </c>
    </row>
    <row r="16" spans="1:11" ht="17.25" customHeight="1" x14ac:dyDescent="0.25">
      <c r="A16" s="50" t="s">
        <v>82</v>
      </c>
      <c r="B16" s="5" t="s">
        <v>12</v>
      </c>
      <c r="C16" s="2">
        <v>8775</v>
      </c>
      <c r="D16" s="2" t="s">
        <v>9</v>
      </c>
      <c r="E16" s="3"/>
      <c r="F16" s="3"/>
      <c r="G16" s="4">
        <f t="shared" si="9"/>
        <v>0</v>
      </c>
      <c r="H16" s="4">
        <f t="shared" si="10"/>
        <v>0</v>
      </c>
      <c r="I16" s="4">
        <f t="shared" ref="I16:I19" si="13">G16+H16</f>
        <v>0</v>
      </c>
      <c r="J16" s="4">
        <f t="shared" si="3"/>
        <v>0</v>
      </c>
      <c r="K16" s="4">
        <f t="shared" ref="K16:K19" si="14">I16*1.27</f>
        <v>0</v>
      </c>
    </row>
    <row r="17" spans="1:11" ht="17.25" customHeight="1" x14ac:dyDescent="0.25">
      <c r="A17" s="50" t="s">
        <v>83</v>
      </c>
      <c r="B17" s="5" t="s">
        <v>13</v>
      </c>
      <c r="C17" s="2">
        <v>8775</v>
      </c>
      <c r="D17" s="2" t="s">
        <v>9</v>
      </c>
      <c r="E17" s="3"/>
      <c r="F17" s="3"/>
      <c r="G17" s="4">
        <f t="shared" si="9"/>
        <v>0</v>
      </c>
      <c r="H17" s="4">
        <f t="shared" si="10"/>
        <v>0</v>
      </c>
      <c r="I17" s="4">
        <f t="shared" si="13"/>
        <v>0</v>
      </c>
      <c r="J17" s="4">
        <f t="shared" si="3"/>
        <v>0</v>
      </c>
      <c r="K17" s="4">
        <f t="shared" si="14"/>
        <v>0</v>
      </c>
    </row>
    <row r="18" spans="1:11" ht="19.5" customHeight="1" x14ac:dyDescent="0.25">
      <c r="A18" s="50" t="s">
        <v>84</v>
      </c>
      <c r="B18" s="7" t="s">
        <v>85</v>
      </c>
      <c r="C18" s="2">
        <v>8775</v>
      </c>
      <c r="D18" s="2" t="s">
        <v>9</v>
      </c>
      <c r="E18" s="3"/>
      <c r="F18" s="3"/>
      <c r="G18" s="4">
        <f t="shared" si="9"/>
        <v>0</v>
      </c>
      <c r="H18" s="4">
        <f t="shared" si="10"/>
        <v>0</v>
      </c>
      <c r="I18" s="4">
        <f t="shared" si="13"/>
        <v>0</v>
      </c>
      <c r="J18" s="4">
        <f t="shared" si="3"/>
        <v>0</v>
      </c>
      <c r="K18" s="4">
        <f t="shared" si="14"/>
        <v>0</v>
      </c>
    </row>
    <row r="19" spans="1:11" ht="16.5" customHeight="1" x14ac:dyDescent="0.25">
      <c r="A19" s="50" t="s">
        <v>93</v>
      </c>
      <c r="B19" s="8" t="s">
        <v>14</v>
      </c>
      <c r="C19" s="9">
        <v>1</v>
      </c>
      <c r="D19" s="9" t="s">
        <v>15</v>
      </c>
      <c r="E19" s="10"/>
      <c r="F19" s="10"/>
      <c r="G19" s="11">
        <f t="shared" si="9"/>
        <v>0</v>
      </c>
      <c r="H19" s="11">
        <f t="shared" si="10"/>
        <v>0</v>
      </c>
      <c r="I19" s="11">
        <f t="shared" si="13"/>
        <v>0</v>
      </c>
      <c r="J19" s="11">
        <f t="shared" si="3"/>
        <v>0</v>
      </c>
      <c r="K19" s="11">
        <f t="shared" si="14"/>
        <v>0</v>
      </c>
    </row>
    <row r="20" spans="1:11" x14ac:dyDescent="0.25">
      <c r="A20" s="44"/>
      <c r="B20" s="12" t="s">
        <v>86</v>
      </c>
      <c r="C20" s="13"/>
      <c r="D20" s="14"/>
      <c r="E20" s="15"/>
      <c r="F20" s="15"/>
      <c r="G20" s="16">
        <f>SUM(G3:G19)</f>
        <v>0</v>
      </c>
      <c r="H20" s="16">
        <f t="shared" ref="H20:K20" si="15">SUM(H3:H19)</f>
        <v>0</v>
      </c>
      <c r="I20" s="16">
        <f t="shared" si="15"/>
        <v>0</v>
      </c>
      <c r="J20" s="16">
        <f t="shared" si="15"/>
        <v>0</v>
      </c>
      <c r="K20" s="16">
        <f t="shared" si="15"/>
        <v>0</v>
      </c>
    </row>
  </sheetData>
  <mergeCells count="2">
    <mergeCell ref="A1:K1"/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4.140625" customWidth="1"/>
    <col min="6" max="6" width="9.570312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25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0" t="s">
        <v>2</v>
      </c>
      <c r="F2" s="20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B3" t="s">
        <v>57</v>
      </c>
      <c r="C3" s="22">
        <v>1</v>
      </c>
      <c r="D3" s="22" t="s">
        <v>16</v>
      </c>
      <c r="E3" s="24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238.5" customHeight="1" x14ac:dyDescent="0.25">
      <c r="A4" s="17">
        <v>1</v>
      </c>
      <c r="B4" s="8" t="s">
        <v>55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 t="s">
        <v>18</v>
      </c>
      <c r="C5" s="13"/>
      <c r="D5" s="14"/>
      <c r="E5" s="15"/>
      <c r="F5" s="15"/>
      <c r="G5" s="16">
        <f>SUM(G3:G3)</f>
        <v>0</v>
      </c>
      <c r="H5" s="16">
        <f>SUM(H3:H3)</f>
        <v>0</v>
      </c>
      <c r="I5" s="16">
        <f>SUM(I3:I3)</f>
        <v>0</v>
      </c>
      <c r="J5" s="16">
        <f>SUM(J3:J3)</f>
        <v>0</v>
      </c>
      <c r="K5" s="16">
        <f>SUM(K3:K3)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60" zoomScaleNormal="100" workbookViewId="0">
      <selection activeCell="A2" sqref="A2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1" bestFit="1" customWidth="1"/>
    <col min="6" max="6" width="9.570312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27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9" t="s">
        <v>2</v>
      </c>
      <c r="F2" s="29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B3" t="s">
        <v>27</v>
      </c>
      <c r="C3" s="22">
        <v>2</v>
      </c>
      <c r="D3" s="22" t="s">
        <v>16</v>
      </c>
      <c r="E3" s="24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48.75" customHeight="1" x14ac:dyDescent="0.25">
      <c r="A4" s="17">
        <v>1</v>
      </c>
      <c r="B4" s="8" t="s">
        <v>20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/>
      <c r="C5" s="13"/>
      <c r="D5" s="14"/>
      <c r="E5" s="15"/>
      <c r="F5" s="15"/>
      <c r="G5" s="16">
        <f>SUM(G3:G3)</f>
        <v>0</v>
      </c>
      <c r="H5" s="16">
        <f>SUM(H3:H3)</f>
        <v>0</v>
      </c>
      <c r="I5" s="16">
        <f>SUM(I3:I3)</f>
        <v>0</v>
      </c>
      <c r="J5" s="16">
        <f>SUM(J3:J3)</f>
        <v>0</v>
      </c>
      <c r="K5" s="16">
        <f>SUM(K3:K3)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1" bestFit="1" customWidth="1"/>
    <col min="6" max="6" width="9.570312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28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9" t="s">
        <v>2</v>
      </c>
      <c r="F2" s="29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B3" t="s">
        <v>28</v>
      </c>
      <c r="C3" s="22">
        <v>2</v>
      </c>
      <c r="D3" s="22" t="s">
        <v>16</v>
      </c>
      <c r="E3" s="24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58.5" customHeight="1" x14ac:dyDescent="0.25">
      <c r="A4" s="17">
        <v>1</v>
      </c>
      <c r="B4" s="8" t="s">
        <v>94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/>
      <c r="C5" s="13"/>
      <c r="D5" s="14"/>
      <c r="E5" s="15"/>
      <c r="F5" s="15"/>
      <c r="G5" s="16">
        <f>SUM(G3:G3)</f>
        <v>0</v>
      </c>
      <c r="H5" s="16">
        <f>SUM(H3:H3)</f>
        <v>0</v>
      </c>
      <c r="I5" s="16">
        <f>SUM(I3:I3)</f>
        <v>0</v>
      </c>
      <c r="J5" s="16">
        <f>SUM(J3:J3)</f>
        <v>0</v>
      </c>
      <c r="K5" s="16">
        <f>SUM(K3:K3)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60" zoomScaleNormal="100" workbookViewId="0">
      <selection activeCell="A2" sqref="A2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1" bestFit="1" customWidth="1"/>
    <col min="6" max="6" width="9.570312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29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9" t="s">
        <v>2</v>
      </c>
      <c r="F2" s="29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B3" t="s">
        <v>29</v>
      </c>
      <c r="C3" s="22">
        <v>36</v>
      </c>
      <c r="D3" s="22" t="s">
        <v>24</v>
      </c>
      <c r="E3" s="24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128.25" customHeight="1" x14ac:dyDescent="0.25">
      <c r="A4" s="17">
        <v>1</v>
      </c>
      <c r="B4" s="8" t="s">
        <v>21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/>
      <c r="C5" s="13"/>
      <c r="D5" s="14"/>
      <c r="E5" s="15"/>
      <c r="F5" s="15"/>
      <c r="G5" s="16">
        <f>SUM(G3:G3)</f>
        <v>0</v>
      </c>
      <c r="H5" s="16">
        <f>SUM(H3:H3)</f>
        <v>0</v>
      </c>
      <c r="I5" s="16">
        <f>SUM(I3:I3)</f>
        <v>0</v>
      </c>
      <c r="J5" s="16">
        <f>SUM(J3:J3)</f>
        <v>0</v>
      </c>
      <c r="K5" s="16">
        <f>SUM(K3:K3)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4.140625" customWidth="1"/>
    <col min="6" max="6" width="10.710937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92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9" t="s">
        <v>2</v>
      </c>
      <c r="F2" s="29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B3" t="s">
        <v>91</v>
      </c>
      <c r="C3" s="22">
        <v>1</v>
      </c>
      <c r="D3" s="22" t="s">
        <v>16</v>
      </c>
      <c r="E3" s="53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111" customHeight="1" x14ac:dyDescent="0.25">
      <c r="A4" s="17">
        <v>1</v>
      </c>
      <c r="B4" s="8" t="s">
        <v>54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/>
      <c r="C5" s="13"/>
      <c r="D5" s="14"/>
      <c r="E5" s="15"/>
      <c r="F5" s="15"/>
      <c r="G5" s="16">
        <f>SUM(G3:G3)</f>
        <v>0</v>
      </c>
      <c r="H5" s="16">
        <f>SUM(H3:H3)</f>
        <v>0</v>
      </c>
      <c r="I5" s="16">
        <f>SUM(I3:I3)</f>
        <v>0</v>
      </c>
      <c r="J5" s="16">
        <f>SUM(J3:J3)</f>
        <v>0</v>
      </c>
      <c r="K5" s="16">
        <f>SUM(K3:K3)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5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60" zoomScaleNormal="100" workbookViewId="0">
      <selection activeCell="A2" sqref="A2"/>
    </sheetView>
  </sheetViews>
  <sheetFormatPr defaultRowHeight="15" x14ac:dyDescent="0.25"/>
  <cols>
    <col min="1" max="1" width="3.7109375" customWidth="1"/>
    <col min="2" max="2" width="43.85546875" customWidth="1"/>
    <col min="3" max="3" width="6.140625" customWidth="1"/>
    <col min="4" max="4" width="5.5703125" style="25" customWidth="1"/>
    <col min="5" max="5" width="11" bestFit="1" customWidth="1"/>
    <col min="6" max="6" width="9.5703125" bestFit="1" customWidth="1"/>
    <col min="7" max="7" width="13.140625" customWidth="1"/>
    <col min="8" max="8" width="11.85546875" customWidth="1"/>
    <col min="9" max="9" width="13.5703125" customWidth="1"/>
    <col min="10" max="10" width="12.42578125" customWidth="1"/>
    <col min="11" max="11" width="14.42578125" customWidth="1"/>
  </cols>
  <sheetData>
    <row r="1" spans="1:11" x14ac:dyDescent="0.25">
      <c r="A1" s="70" t="s">
        <v>26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4" customHeight="1" x14ac:dyDescent="0.25">
      <c r="A2" s="18"/>
      <c r="B2" s="19" t="s">
        <v>0</v>
      </c>
      <c r="C2" s="69" t="s">
        <v>1</v>
      </c>
      <c r="D2" s="69"/>
      <c r="E2" s="29" t="s">
        <v>2</v>
      </c>
      <c r="F2" s="29" t="s">
        <v>3</v>
      </c>
      <c r="G2" s="21" t="s">
        <v>4</v>
      </c>
      <c r="H2" s="21" t="s">
        <v>5</v>
      </c>
      <c r="I2" s="21" t="s">
        <v>6</v>
      </c>
      <c r="J2" s="21" t="s">
        <v>7</v>
      </c>
      <c r="K2" s="21" t="s">
        <v>8</v>
      </c>
    </row>
    <row r="3" spans="1:11" ht="15.75" customHeight="1" x14ac:dyDescent="0.25">
      <c r="B3" t="s">
        <v>32</v>
      </c>
      <c r="C3" s="22">
        <v>230</v>
      </c>
      <c r="D3" s="22" t="s">
        <v>22</v>
      </c>
      <c r="E3" s="24"/>
      <c r="F3" s="23"/>
      <c r="G3" s="4">
        <f t="shared" ref="G3" si="0">C3*E3</f>
        <v>0</v>
      </c>
      <c r="H3" s="4">
        <f t="shared" ref="H3" si="1">C3*F3</f>
        <v>0</v>
      </c>
      <c r="I3" s="4">
        <f t="shared" ref="I3" si="2">G3+H3</f>
        <v>0</v>
      </c>
      <c r="J3" s="4">
        <f t="shared" ref="J3" si="3">K3-I3</f>
        <v>0</v>
      </c>
      <c r="K3" s="4">
        <f t="shared" ref="K3" si="4">I3*1.27</f>
        <v>0</v>
      </c>
    </row>
    <row r="4" spans="1:11" ht="34.5" customHeight="1" x14ac:dyDescent="0.25">
      <c r="A4" s="17">
        <v>1</v>
      </c>
      <c r="B4" s="8" t="s">
        <v>31</v>
      </c>
      <c r="C4" s="27"/>
      <c r="D4" s="27"/>
      <c r="E4" s="26"/>
      <c r="F4" s="28"/>
      <c r="G4" s="11"/>
      <c r="H4" s="11"/>
      <c r="I4" s="11"/>
      <c r="J4" s="11"/>
      <c r="K4" s="11"/>
    </row>
    <row r="5" spans="1:11" x14ac:dyDescent="0.25">
      <c r="B5" s="12" t="s">
        <v>18</v>
      </c>
      <c r="C5" s="13"/>
      <c r="D5" s="14"/>
      <c r="E5" s="15"/>
      <c r="F5" s="15"/>
      <c r="G5" s="16">
        <f>SUM(G3:G3)</f>
        <v>0</v>
      </c>
      <c r="H5" s="16">
        <f>SUM(H3:H3)</f>
        <v>0</v>
      </c>
      <c r="I5" s="16">
        <f>SUM(I3:I3)</f>
        <v>0</v>
      </c>
      <c r="J5" s="16">
        <f>SUM(J3:J3)</f>
        <v>0</v>
      </c>
      <c r="K5" s="16">
        <f>SUM(K3:K3)</f>
        <v>0</v>
      </c>
    </row>
    <row r="6" spans="1:11" x14ac:dyDescent="0.25">
      <c r="E6" s="24"/>
      <c r="F6" s="24"/>
      <c r="G6" s="24"/>
      <c r="H6" s="24"/>
      <c r="I6" s="24"/>
      <c r="J6" s="24"/>
      <c r="K6" s="24"/>
    </row>
    <row r="7" spans="1:11" x14ac:dyDescent="0.25">
      <c r="E7" s="24"/>
      <c r="F7" s="24"/>
      <c r="G7" s="24"/>
      <c r="H7" s="24"/>
      <c r="I7" s="24"/>
      <c r="J7" s="24"/>
      <c r="K7" s="24"/>
    </row>
    <row r="8" spans="1:11" x14ac:dyDescent="0.25">
      <c r="E8" s="24"/>
      <c r="F8" s="24"/>
      <c r="G8" s="24"/>
      <c r="H8" s="24"/>
      <c r="I8" s="24"/>
      <c r="J8" s="24"/>
      <c r="K8" s="24"/>
    </row>
    <row r="9" spans="1:11" x14ac:dyDescent="0.25">
      <c r="E9" s="24"/>
      <c r="F9" s="24"/>
      <c r="G9" s="24"/>
      <c r="H9" s="24"/>
      <c r="I9" s="24"/>
      <c r="J9" s="24"/>
      <c r="K9" s="24"/>
    </row>
    <row r="10" spans="1:11" x14ac:dyDescent="0.25">
      <c r="E10" s="24"/>
      <c r="F10" s="24"/>
      <c r="G10" s="24"/>
      <c r="H10" s="24"/>
      <c r="I10" s="24"/>
      <c r="J10" s="24"/>
      <c r="K10" s="24"/>
    </row>
    <row r="11" spans="1:11" x14ac:dyDescent="0.25">
      <c r="E11" s="24"/>
      <c r="F11" s="24"/>
      <c r="G11" s="24"/>
      <c r="H11" s="24"/>
      <c r="I11" s="24"/>
      <c r="J11" s="24"/>
      <c r="K11" s="24"/>
    </row>
    <row r="12" spans="1:11" x14ac:dyDescent="0.25">
      <c r="E12" s="24"/>
      <c r="F12" s="24"/>
      <c r="G12" s="24"/>
      <c r="H12" s="24"/>
      <c r="I12" s="24"/>
      <c r="J12" s="24"/>
      <c r="K12" s="24"/>
    </row>
    <row r="13" spans="1:11" x14ac:dyDescent="0.25">
      <c r="E13" s="24"/>
      <c r="F13" s="24"/>
      <c r="G13" s="24"/>
      <c r="H13" s="24"/>
      <c r="I13" s="24"/>
      <c r="J13" s="24"/>
      <c r="K13" s="24"/>
    </row>
    <row r="14" spans="1:11" x14ac:dyDescent="0.25">
      <c r="E14" s="24"/>
      <c r="F14" s="24"/>
      <c r="G14" s="24"/>
      <c r="H14" s="24"/>
      <c r="I14" s="24"/>
      <c r="J14" s="24"/>
      <c r="K14" s="24"/>
    </row>
    <row r="15" spans="1:11" x14ac:dyDescent="0.25">
      <c r="E15" s="24"/>
      <c r="F15" s="24"/>
      <c r="G15" s="24"/>
      <c r="H15" s="24"/>
      <c r="I15" s="24"/>
      <c r="J15" s="24"/>
      <c r="K15" s="24"/>
    </row>
    <row r="16" spans="1:11" x14ac:dyDescent="0.25">
      <c r="E16" s="24"/>
      <c r="F16" s="24"/>
      <c r="G16" s="24"/>
      <c r="H16" s="24"/>
      <c r="I16" s="24"/>
      <c r="J16" s="24"/>
      <c r="K16" s="24"/>
    </row>
    <row r="17" spans="5:11" x14ac:dyDescent="0.25">
      <c r="E17" s="24"/>
      <c r="F17" s="24"/>
      <c r="G17" s="24"/>
      <c r="H17" s="24"/>
      <c r="I17" s="24"/>
      <c r="J17" s="24"/>
      <c r="K17" s="24"/>
    </row>
    <row r="18" spans="5:11" x14ac:dyDescent="0.25">
      <c r="E18" s="24"/>
      <c r="F18" s="24"/>
      <c r="G18" s="24"/>
      <c r="H18" s="24"/>
      <c r="I18" s="24"/>
      <c r="J18" s="24"/>
      <c r="K18" s="24"/>
    </row>
  </sheetData>
  <mergeCells count="2">
    <mergeCell ref="C2:D2"/>
    <mergeCell ref="A1:K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2</vt:i4>
      </vt:variant>
    </vt:vector>
  </HeadingPairs>
  <TitlesOfParts>
    <vt:vector size="12" baseType="lpstr">
      <vt:lpstr>Záradék</vt:lpstr>
      <vt:lpstr>Összesítő</vt:lpstr>
      <vt:lpstr>Center pálya</vt:lpstr>
      <vt:lpstr>Mobillelátó</vt:lpstr>
      <vt:lpstr>Kapu</vt:lpstr>
      <vt:lpstr>Kispad</vt:lpstr>
      <vt:lpstr>Labdafogó háló</vt:lpstr>
      <vt:lpstr>Világítás</vt:lpstr>
      <vt:lpstr>Korlát</vt:lpstr>
      <vt:lpstr>Kerítés</vt:lpstr>
      <vt:lpstr>Kerítés!Nyomtatási_terület</vt:lpstr>
      <vt:lpstr>Összesítő!Nyomtatási_terület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Pumba</dc:creator>
  <cp:lastModifiedBy>User</cp:lastModifiedBy>
  <cp:lastPrinted>2017-05-08T16:21:40Z</cp:lastPrinted>
  <dcterms:created xsi:type="dcterms:W3CDTF">2016-11-15T21:16:20Z</dcterms:created>
  <dcterms:modified xsi:type="dcterms:W3CDTF">2017-08-21T12:48:59Z</dcterms:modified>
</cp:coreProperties>
</file>